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75" windowWidth="18915" windowHeight="11820"/>
  </bookViews>
  <sheets>
    <sheet name="Ark1" sheetId="1" r:id="rId1"/>
    <sheet name="Ark2" sheetId="2" r:id="rId2"/>
    <sheet name="Ark3" sheetId="3" r:id="rId3"/>
  </sheets>
  <calcPr calcId="145621"/>
</workbook>
</file>

<file path=xl/calcChain.xml><?xml version="1.0" encoding="utf-8"?>
<calcChain xmlns="http://schemas.openxmlformats.org/spreadsheetml/2006/main">
  <c r="G39" i="1" l="1"/>
  <c r="G42" i="1" s="1"/>
  <c r="F39" i="1"/>
  <c r="F42" i="1" s="1"/>
  <c r="E39" i="1"/>
  <c r="E42" i="1" s="1"/>
  <c r="D35" i="1"/>
  <c r="D39" i="1" s="1"/>
  <c r="D42" i="1" s="1"/>
  <c r="C35" i="1"/>
  <c r="C39" i="1" s="1"/>
  <c r="C42" i="1" s="1"/>
  <c r="G31" i="1"/>
  <c r="G41" i="1" s="1"/>
  <c r="F31" i="1"/>
  <c r="F41" i="1" s="1"/>
  <c r="E31" i="1"/>
  <c r="E41" i="1" s="1"/>
  <c r="D31" i="1"/>
  <c r="D41" i="1" s="1"/>
  <c r="C31" i="1"/>
  <c r="G18" i="1"/>
  <c r="G21" i="1" s="1"/>
  <c r="F18" i="1"/>
  <c r="F21" i="1" s="1"/>
  <c r="E18" i="1"/>
  <c r="E21" i="1" s="1"/>
  <c r="D14" i="1"/>
  <c r="D18" i="1" s="1"/>
  <c r="D21" i="1" s="1"/>
  <c r="C14" i="1"/>
  <c r="C18" i="1" s="1"/>
  <c r="C21" i="1" s="1"/>
  <c r="G10" i="1"/>
  <c r="G20" i="1" s="1"/>
  <c r="F10" i="1"/>
  <c r="F20" i="1" s="1"/>
  <c r="E10" i="1"/>
  <c r="E20" i="1" s="1"/>
  <c r="D10" i="1"/>
  <c r="D20" i="1" s="1"/>
  <c r="C10" i="1"/>
  <c r="C20" i="1" l="1"/>
  <c r="C41" i="1"/>
</calcChain>
</file>

<file path=xl/sharedStrings.xml><?xml version="1.0" encoding="utf-8"?>
<sst xmlns="http://schemas.openxmlformats.org/spreadsheetml/2006/main" count="32" uniqueCount="22">
  <si>
    <t>Drammen Flyklubb</t>
  </si>
  <si>
    <t>af 13.01.2012</t>
  </si>
  <si>
    <t>Kilde: Melwin rsk</t>
  </si>
  <si>
    <t>Hovedsinntektsområder - utvikling- Motorflygruppa</t>
  </si>
  <si>
    <t>Motorflyinntekter</t>
  </si>
  <si>
    <t>Medlemskontingenter</t>
  </si>
  <si>
    <t>Årskort</t>
  </si>
  <si>
    <t>Sum</t>
  </si>
  <si>
    <t>Hovedkostnadsområder utvikling motorflygruppa</t>
  </si>
  <si>
    <t>Vedlikehold</t>
  </si>
  <si>
    <t>Drivstoff</t>
  </si>
  <si>
    <t>Rentekostnad</t>
  </si>
  <si>
    <t>Forsikring</t>
  </si>
  <si>
    <t>I-K</t>
  </si>
  <si>
    <t>Kostnad av innt</t>
  </si>
  <si>
    <t>Hovedsinntektsområder - utvikling Seilflygruppa</t>
  </si>
  <si>
    <t>Seilflyinntekter</t>
  </si>
  <si>
    <t>Slepeflyinntekter</t>
  </si>
  <si>
    <t>Introturer</t>
  </si>
  <si>
    <t>Motorflyinntekt</t>
  </si>
  <si>
    <t>Hovedkostnadsområder utvikling seilflygruppa</t>
  </si>
  <si>
    <t>Kostn/innt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</si>
</sst>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5">
    <xf numFmtId="0" fontId="0" fillId="0" borderId="0" xfId="0"/>
    <xf numFmtId="0" fontId="3" fillId="0" borderId="0" xfId="0" applyFont="1"/>
    <xf numFmtId="0" fontId="0" fillId="0" borderId="0" xfId="0" applyBorder="1"/>
    <xf numFmtId="0" fontId="5" fillId="0" borderId="0" xfId="0" applyFont="1" applyBorder="1"/>
    <xf numFmtId="0" fontId="2" fillId="0" borderId="1" xfId="0" applyFont="1" applyBorder="1"/>
    <xf numFmtId="0" fontId="0" fillId="0" borderId="2" xfId="0" applyBorder="1"/>
    <xf numFmtId="0" fontId="0" fillId="0" borderId="3" xfId="0" applyBorder="1"/>
    <xf numFmtId="0" fontId="2" fillId="0" borderId="4" xfId="0" applyFont="1" applyBorder="1"/>
    <xf numFmtId="0" fontId="0" fillId="0" borderId="5" xfId="0" applyBorder="1"/>
    <xf numFmtId="0" fontId="0" fillId="0" borderId="6" xfId="0" applyBorder="1"/>
    <xf numFmtId="0" fontId="4" fillId="0" borderId="7" xfId="0" applyFont="1" applyBorder="1"/>
    <xf numFmtId="0" fontId="0" fillId="0" borderId="8" xfId="0" applyBorder="1"/>
    <xf numFmtId="0" fontId="0" fillId="0" borderId="7" xfId="0" applyBorder="1"/>
    <xf numFmtId="0" fontId="0" fillId="0" borderId="4" xfId="0" applyBorder="1"/>
    <xf numFmtId="0" fontId="2" fillId="0" borderId="7" xfId="0" applyFont="1" applyBorder="1"/>
    <xf numFmtId="0" fontId="5" fillId="2" borderId="5" xfId="0" applyFont="1" applyFill="1" applyBorder="1"/>
    <xf numFmtId="0" fontId="0" fillId="0" borderId="9" xfId="0" applyFill="1" applyBorder="1"/>
    <xf numFmtId="0" fontId="0" fillId="0" borderId="10" xfId="0" applyBorder="1"/>
    <xf numFmtId="9" fontId="0" fillId="0" borderId="10" xfId="1" applyFont="1" applyBorder="1"/>
    <xf numFmtId="9" fontId="0" fillId="0" borderId="11" xfId="1" applyFont="1" applyBorder="1"/>
    <xf numFmtId="0" fontId="2" fillId="0" borderId="7" xfId="0" applyFont="1" applyFill="1" applyBorder="1"/>
    <xf numFmtId="0" fontId="0" fillId="0" borderId="7" xfId="0" applyFill="1" applyBorder="1"/>
    <xf numFmtId="0" fontId="0" fillId="2" borderId="5" xfId="0" applyFill="1" applyBorder="1"/>
    <xf numFmtId="9" fontId="0" fillId="0" borderId="5" xfId="1" applyFont="1" applyBorder="1"/>
    <xf numFmtId="9" fontId="0" fillId="0" borderId="6" xfId="1" applyFont="1" applyBorder="1"/>
  </cellXfs>
  <cellStyles count="2">
    <cellStyle name="Normal" xfId="0" builtinId="0"/>
    <cellStyle name="Pros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42"/>
  <sheetViews>
    <sheetView tabSelected="1" workbookViewId="0">
      <selection activeCell="M26" sqref="M26"/>
    </sheetView>
  </sheetViews>
  <sheetFormatPr baseColWidth="10" defaultRowHeight="15" x14ac:dyDescent="0.25"/>
  <sheetData>
    <row r="2" spans="1:7" ht="15.75" x14ac:dyDescent="0.25">
      <c r="A2" s="1" t="s">
        <v>0</v>
      </c>
      <c r="D2" t="s">
        <v>1</v>
      </c>
      <c r="F2" t="s">
        <v>2</v>
      </c>
    </row>
    <row r="4" spans="1:7" x14ac:dyDescent="0.25">
      <c r="A4" s="4" t="s">
        <v>3</v>
      </c>
      <c r="B4" s="5"/>
      <c r="C4" s="5"/>
      <c r="D4" s="5"/>
      <c r="E4" s="5"/>
      <c r="F4" s="5"/>
      <c r="G4" s="6"/>
    </row>
    <row r="5" spans="1:7" x14ac:dyDescent="0.25">
      <c r="A5" s="7"/>
      <c r="B5" s="8"/>
      <c r="C5" s="8">
        <v>2011</v>
      </c>
      <c r="D5" s="8">
        <v>2010</v>
      </c>
      <c r="E5" s="8">
        <v>2009</v>
      </c>
      <c r="F5" s="8">
        <v>2008</v>
      </c>
      <c r="G5" s="9">
        <v>2007</v>
      </c>
    </row>
    <row r="6" spans="1:7" ht="15.75" x14ac:dyDescent="0.25">
      <c r="A6" s="10"/>
      <c r="B6" s="2"/>
      <c r="C6" s="2"/>
      <c r="D6" s="2"/>
      <c r="E6" s="2"/>
      <c r="F6" s="2"/>
      <c r="G6" s="11"/>
    </row>
    <row r="7" spans="1:7" x14ac:dyDescent="0.25">
      <c r="A7" s="12" t="s">
        <v>4</v>
      </c>
      <c r="B7" s="2"/>
      <c r="C7" s="2">
        <v>606310</v>
      </c>
      <c r="D7" s="2">
        <v>681422</v>
      </c>
      <c r="E7" s="2">
        <v>716568</v>
      </c>
      <c r="F7" s="2">
        <v>566479</v>
      </c>
      <c r="G7" s="11">
        <v>602008</v>
      </c>
    </row>
    <row r="8" spans="1:7" x14ac:dyDescent="0.25">
      <c r="A8" s="12" t="s">
        <v>5</v>
      </c>
      <c r="B8" s="2"/>
      <c r="C8" s="2">
        <v>30660</v>
      </c>
      <c r="D8" s="2">
        <v>37665</v>
      </c>
      <c r="E8" s="2">
        <v>38320</v>
      </c>
      <c r="F8" s="2">
        <v>37480</v>
      </c>
      <c r="G8" s="11">
        <v>43940</v>
      </c>
    </row>
    <row r="9" spans="1:7" x14ac:dyDescent="0.25">
      <c r="A9" s="13" t="s">
        <v>6</v>
      </c>
      <c r="B9" s="8"/>
      <c r="C9" s="8">
        <v>104000</v>
      </c>
      <c r="D9" s="8">
        <v>124500</v>
      </c>
      <c r="E9" s="8">
        <v>144000</v>
      </c>
      <c r="F9" s="8">
        <v>122000</v>
      </c>
      <c r="G9" s="9">
        <v>150000</v>
      </c>
    </row>
    <row r="10" spans="1:7" x14ac:dyDescent="0.25">
      <c r="A10" s="12" t="s">
        <v>7</v>
      </c>
      <c r="B10" s="2"/>
      <c r="C10" s="2">
        <f>SUM(C7:C9)</f>
        <v>740970</v>
      </c>
      <c r="D10" s="2">
        <f>SUM(D7:D9)</f>
        <v>843587</v>
      </c>
      <c r="E10" s="2">
        <f>SUM(E7:E9)</f>
        <v>898888</v>
      </c>
      <c r="F10" s="2">
        <f>SUM(F7:F9)</f>
        <v>725959</v>
      </c>
      <c r="G10" s="11">
        <f>SUM(G7:G9)</f>
        <v>795948</v>
      </c>
    </row>
    <row r="11" spans="1:7" x14ac:dyDescent="0.25">
      <c r="A11" s="12"/>
      <c r="B11" s="2"/>
      <c r="C11" s="2"/>
      <c r="D11" s="2"/>
      <c r="E11" s="2"/>
      <c r="F11" s="2"/>
      <c r="G11" s="11"/>
    </row>
    <row r="12" spans="1:7" x14ac:dyDescent="0.25">
      <c r="A12" s="14" t="s">
        <v>8</v>
      </c>
      <c r="B12" s="2"/>
      <c r="C12" s="2"/>
      <c r="D12" s="2"/>
      <c r="E12" s="2"/>
      <c r="F12" s="2"/>
      <c r="G12" s="11"/>
    </row>
    <row r="13" spans="1:7" x14ac:dyDescent="0.25">
      <c r="A13" s="12"/>
      <c r="B13" s="2"/>
      <c r="C13" s="8">
        <v>2011</v>
      </c>
      <c r="D13" s="8">
        <v>2010</v>
      </c>
      <c r="E13" s="8">
        <v>2009</v>
      </c>
      <c r="F13" s="8">
        <v>2008</v>
      </c>
      <c r="G13" s="9">
        <v>2007</v>
      </c>
    </row>
    <row r="14" spans="1:7" x14ac:dyDescent="0.25">
      <c r="A14" s="12" t="s">
        <v>9</v>
      </c>
      <c r="B14" s="2"/>
      <c r="C14" s="2">
        <f>207023+26129</f>
        <v>233152</v>
      </c>
      <c r="D14" s="2">
        <f>242912+17500</f>
        <v>260412</v>
      </c>
      <c r="E14" s="2">
        <v>242068</v>
      </c>
      <c r="F14" s="2">
        <v>156582</v>
      </c>
      <c r="G14" s="11">
        <v>101829</v>
      </c>
    </row>
    <row r="15" spans="1:7" x14ac:dyDescent="0.25">
      <c r="A15" s="12" t="s">
        <v>10</v>
      </c>
      <c r="B15" s="2"/>
      <c r="C15" s="3">
        <v>164641</v>
      </c>
      <c r="D15" s="2">
        <v>159362</v>
      </c>
      <c r="E15" s="2">
        <v>214974</v>
      </c>
      <c r="F15" s="2">
        <v>154364</v>
      </c>
      <c r="G15" s="11">
        <v>155326</v>
      </c>
    </row>
    <row r="16" spans="1:7" x14ac:dyDescent="0.25">
      <c r="A16" s="12" t="s">
        <v>11</v>
      </c>
      <c r="B16" s="2"/>
      <c r="C16" s="2">
        <v>139488</v>
      </c>
      <c r="D16" s="2">
        <v>129060</v>
      </c>
      <c r="E16" s="2">
        <v>141994</v>
      </c>
      <c r="F16" s="2">
        <v>189370</v>
      </c>
      <c r="G16" s="11">
        <v>138365</v>
      </c>
    </row>
    <row r="17" spans="1:7" x14ac:dyDescent="0.25">
      <c r="A17" s="13" t="s">
        <v>12</v>
      </c>
      <c r="B17" s="8"/>
      <c r="C17" s="15">
        <v>66157</v>
      </c>
      <c r="D17" s="8">
        <v>138311</v>
      </c>
      <c r="E17" s="8">
        <v>116731</v>
      </c>
      <c r="F17" s="8">
        <v>108917</v>
      </c>
      <c r="G17" s="9">
        <v>147897</v>
      </c>
    </row>
    <row r="18" spans="1:7" x14ac:dyDescent="0.25">
      <c r="A18" s="12" t="s">
        <v>7</v>
      </c>
      <c r="B18" s="2"/>
      <c r="C18" s="2">
        <f>SUM(C14:C17)</f>
        <v>603438</v>
      </c>
      <c r="D18" s="2">
        <f>SUM(D14:D17)</f>
        <v>687145</v>
      </c>
      <c r="E18" s="2">
        <f>SUM(E14:E17)</f>
        <v>715767</v>
      </c>
      <c r="F18" s="2">
        <f>SUM(F14:F17)</f>
        <v>609233</v>
      </c>
      <c r="G18" s="11">
        <f>SUM(G14:G17)</f>
        <v>543417</v>
      </c>
    </row>
    <row r="19" spans="1:7" x14ac:dyDescent="0.25">
      <c r="A19" s="12"/>
      <c r="B19" s="2"/>
      <c r="C19" s="2"/>
      <c r="D19" s="2"/>
      <c r="E19" s="2"/>
      <c r="F19" s="2"/>
      <c r="G19" s="11"/>
    </row>
    <row r="20" spans="1:7" x14ac:dyDescent="0.25">
      <c r="A20" s="13" t="s">
        <v>13</v>
      </c>
      <c r="B20" s="8"/>
      <c r="C20" s="8">
        <f>+C10-C18</f>
        <v>137532</v>
      </c>
      <c r="D20" s="8">
        <f t="shared" ref="D20:G20" si="0">+D10-D18</f>
        <v>156442</v>
      </c>
      <c r="E20" s="8">
        <f t="shared" si="0"/>
        <v>183121</v>
      </c>
      <c r="F20" s="8">
        <f t="shared" si="0"/>
        <v>116726</v>
      </c>
      <c r="G20" s="9">
        <f t="shared" si="0"/>
        <v>252531</v>
      </c>
    </row>
    <row r="21" spans="1:7" x14ac:dyDescent="0.25">
      <c r="A21" s="16" t="s">
        <v>14</v>
      </c>
      <c r="B21" s="17"/>
      <c r="C21" s="18">
        <f>+C18/C10</f>
        <v>0.81438924652819955</v>
      </c>
      <c r="D21" s="18">
        <f t="shared" ref="D21:G21" si="1">+D18/D10</f>
        <v>0.81455143334356739</v>
      </c>
      <c r="E21" s="18">
        <f t="shared" si="1"/>
        <v>0.79628051548135026</v>
      </c>
      <c r="F21" s="18">
        <f t="shared" si="1"/>
        <v>0.83921130532165045</v>
      </c>
      <c r="G21" s="19">
        <f t="shared" si="1"/>
        <v>0.68272927377165338</v>
      </c>
    </row>
    <row r="22" spans="1:7" x14ac:dyDescent="0.25">
      <c r="A22" s="2"/>
      <c r="B22" s="2"/>
      <c r="C22" s="2"/>
      <c r="D22" s="2"/>
      <c r="E22" s="2"/>
      <c r="F22" s="2"/>
      <c r="G22" s="2"/>
    </row>
    <row r="23" spans="1:7" x14ac:dyDescent="0.25">
      <c r="A23" s="4" t="s">
        <v>15</v>
      </c>
      <c r="B23" s="5"/>
      <c r="C23" s="5"/>
      <c r="D23" s="5"/>
      <c r="E23" s="5"/>
      <c r="F23" s="5"/>
      <c r="G23" s="6"/>
    </row>
    <row r="24" spans="1:7" x14ac:dyDescent="0.25">
      <c r="A24" s="20"/>
      <c r="B24" s="2"/>
      <c r="C24" s="8">
        <v>2011</v>
      </c>
      <c r="D24" s="8">
        <v>2010</v>
      </c>
      <c r="E24" s="8">
        <v>2009</v>
      </c>
      <c r="F24" s="8">
        <v>2008</v>
      </c>
      <c r="G24" s="9">
        <v>2007</v>
      </c>
    </row>
    <row r="25" spans="1:7" x14ac:dyDescent="0.25">
      <c r="A25" s="12" t="s">
        <v>16</v>
      </c>
      <c r="B25" s="2"/>
      <c r="C25" s="2">
        <v>129405</v>
      </c>
      <c r="D25" s="2">
        <v>153462</v>
      </c>
      <c r="E25" s="2">
        <v>170036</v>
      </c>
      <c r="F25" s="2">
        <v>143657</v>
      </c>
      <c r="G25" s="11">
        <v>181940</v>
      </c>
    </row>
    <row r="26" spans="1:7" x14ac:dyDescent="0.25">
      <c r="A26" s="12" t="s">
        <v>17</v>
      </c>
      <c r="B26" s="2"/>
      <c r="C26" s="2">
        <v>274339</v>
      </c>
      <c r="D26" s="2">
        <v>345702</v>
      </c>
      <c r="E26" s="2">
        <v>326374</v>
      </c>
      <c r="F26" s="2">
        <v>341628</v>
      </c>
      <c r="G26" s="11">
        <v>401170</v>
      </c>
    </row>
    <row r="27" spans="1:7" x14ac:dyDescent="0.25">
      <c r="A27" s="12" t="s">
        <v>18</v>
      </c>
      <c r="B27" s="2"/>
      <c r="C27" s="2">
        <v>91817</v>
      </c>
      <c r="D27" s="2">
        <v>96162</v>
      </c>
      <c r="E27" s="2">
        <v>112170</v>
      </c>
      <c r="F27" s="2">
        <v>93557</v>
      </c>
      <c r="G27" s="11">
        <v>157985</v>
      </c>
    </row>
    <row r="28" spans="1:7" x14ac:dyDescent="0.25">
      <c r="A28" s="12" t="s">
        <v>19</v>
      </c>
      <c r="B28" s="2"/>
      <c r="C28" s="2">
        <v>25993</v>
      </c>
      <c r="D28" s="2">
        <v>90694</v>
      </c>
      <c r="E28" s="2">
        <v>32040</v>
      </c>
      <c r="F28" s="2">
        <v>57370</v>
      </c>
      <c r="G28" s="11">
        <v>45787</v>
      </c>
    </row>
    <row r="29" spans="1:7" x14ac:dyDescent="0.25">
      <c r="A29" s="12" t="s">
        <v>5</v>
      </c>
      <c r="B29" s="2"/>
      <c r="C29" s="2">
        <v>43800</v>
      </c>
      <c r="D29" s="2">
        <v>43010</v>
      </c>
      <c r="E29" s="2">
        <v>41315</v>
      </c>
      <c r="F29" s="2">
        <v>49750</v>
      </c>
      <c r="G29" s="11">
        <v>52540</v>
      </c>
    </row>
    <row r="30" spans="1:7" x14ac:dyDescent="0.25">
      <c r="A30" s="13" t="s">
        <v>6</v>
      </c>
      <c r="B30" s="8"/>
      <c r="C30" s="8">
        <v>218166</v>
      </c>
      <c r="D30" s="8">
        <v>190500</v>
      </c>
      <c r="E30" s="8">
        <v>198500</v>
      </c>
      <c r="F30" s="8">
        <v>218000</v>
      </c>
      <c r="G30" s="9">
        <v>165840</v>
      </c>
    </row>
    <row r="31" spans="1:7" x14ac:dyDescent="0.25">
      <c r="A31" s="21" t="s">
        <v>7</v>
      </c>
      <c r="B31" s="2"/>
      <c r="C31" s="2">
        <f>SUM(C25:C30)</f>
        <v>783520</v>
      </c>
      <c r="D31" s="2">
        <f t="shared" ref="D31:G31" si="2">SUM(D25:D30)</f>
        <v>919530</v>
      </c>
      <c r="E31" s="2">
        <f t="shared" si="2"/>
        <v>880435</v>
      </c>
      <c r="F31" s="2">
        <f t="shared" si="2"/>
        <v>903962</v>
      </c>
      <c r="G31" s="11">
        <f t="shared" si="2"/>
        <v>1005262</v>
      </c>
    </row>
    <row r="32" spans="1:7" x14ac:dyDescent="0.25">
      <c r="A32" s="12"/>
      <c r="B32" s="2"/>
      <c r="C32" s="2"/>
      <c r="D32" s="2"/>
      <c r="E32" s="2"/>
      <c r="F32" s="2"/>
      <c r="G32" s="11"/>
    </row>
    <row r="33" spans="1:7" x14ac:dyDescent="0.25">
      <c r="A33" s="14" t="s">
        <v>20</v>
      </c>
      <c r="B33" s="2"/>
      <c r="C33" s="2"/>
      <c r="D33" s="2"/>
      <c r="E33" s="2"/>
      <c r="F33" s="2"/>
      <c r="G33" s="11"/>
    </row>
    <row r="34" spans="1:7" x14ac:dyDescent="0.25">
      <c r="A34" s="12"/>
      <c r="B34" s="2"/>
      <c r="C34" s="8">
        <v>2011</v>
      </c>
      <c r="D34" s="8">
        <v>2010</v>
      </c>
      <c r="E34" s="8">
        <v>2009</v>
      </c>
      <c r="F34" s="8">
        <v>2008</v>
      </c>
      <c r="G34" s="9">
        <v>2007</v>
      </c>
    </row>
    <row r="35" spans="1:7" x14ac:dyDescent="0.25">
      <c r="A35" s="12" t="s">
        <v>9</v>
      </c>
      <c r="B35" s="2"/>
      <c r="C35" s="3">
        <f>204840+45285</f>
        <v>250125</v>
      </c>
      <c r="D35" s="2">
        <f>161044+32700</f>
        <v>193744</v>
      </c>
      <c r="E35" s="2">
        <v>246162</v>
      </c>
      <c r="F35" s="2">
        <v>209444</v>
      </c>
      <c r="G35" s="11">
        <v>147855</v>
      </c>
    </row>
    <row r="36" spans="1:7" x14ac:dyDescent="0.25">
      <c r="A36" s="12" t="s">
        <v>10</v>
      </c>
      <c r="B36" s="2"/>
      <c r="C36" s="3">
        <v>56950</v>
      </c>
      <c r="D36" s="2">
        <v>130098</v>
      </c>
      <c r="E36" s="2">
        <v>156666</v>
      </c>
      <c r="F36" s="2">
        <v>121874</v>
      </c>
      <c r="G36" s="11">
        <v>177042</v>
      </c>
    </row>
    <row r="37" spans="1:7" x14ac:dyDescent="0.25">
      <c r="A37" s="12" t="s">
        <v>11</v>
      </c>
      <c r="B37" s="2"/>
      <c r="C37" s="2">
        <v>97833</v>
      </c>
      <c r="D37" s="2">
        <v>119656</v>
      </c>
      <c r="E37" s="2">
        <v>133584</v>
      </c>
      <c r="F37" s="2">
        <v>172344</v>
      </c>
      <c r="G37" s="11">
        <v>138775</v>
      </c>
    </row>
    <row r="38" spans="1:7" x14ac:dyDescent="0.25">
      <c r="A38" s="13" t="s">
        <v>12</v>
      </c>
      <c r="B38" s="8"/>
      <c r="C38" s="22">
        <v>117548</v>
      </c>
      <c r="D38" s="8">
        <v>139054</v>
      </c>
      <c r="E38" s="8">
        <v>149398</v>
      </c>
      <c r="F38" s="8">
        <v>115991</v>
      </c>
      <c r="G38" s="9">
        <v>156576</v>
      </c>
    </row>
    <row r="39" spans="1:7" x14ac:dyDescent="0.25">
      <c r="A39" s="12" t="s">
        <v>7</v>
      </c>
      <c r="B39" s="2"/>
      <c r="C39" s="2">
        <f>SUM(C35:C38)</f>
        <v>522456</v>
      </c>
      <c r="D39" s="2">
        <f t="shared" ref="D39:G39" si="3">SUM(D35:D38)</f>
        <v>582552</v>
      </c>
      <c r="E39" s="2">
        <f t="shared" si="3"/>
        <v>685810</v>
      </c>
      <c r="F39" s="2">
        <f t="shared" si="3"/>
        <v>619653</v>
      </c>
      <c r="G39" s="11">
        <f t="shared" si="3"/>
        <v>620248</v>
      </c>
    </row>
    <row r="40" spans="1:7" x14ac:dyDescent="0.25">
      <c r="A40" s="12"/>
      <c r="B40" s="2"/>
      <c r="C40" s="2"/>
      <c r="D40" s="2"/>
      <c r="E40" s="2"/>
      <c r="F40" s="2"/>
      <c r="G40" s="11"/>
    </row>
    <row r="41" spans="1:7" x14ac:dyDescent="0.25">
      <c r="A41" s="13" t="s">
        <v>13</v>
      </c>
      <c r="B41" s="8"/>
      <c r="C41" s="8">
        <f>+C31-C39</f>
        <v>261064</v>
      </c>
      <c r="D41" s="8">
        <f t="shared" ref="D41:G41" si="4">+D31-D39</f>
        <v>336978</v>
      </c>
      <c r="E41" s="8">
        <f t="shared" si="4"/>
        <v>194625</v>
      </c>
      <c r="F41" s="8">
        <f t="shared" si="4"/>
        <v>284309</v>
      </c>
      <c r="G41" s="9">
        <f t="shared" si="4"/>
        <v>385014</v>
      </c>
    </row>
    <row r="42" spans="1:7" x14ac:dyDescent="0.25">
      <c r="A42" s="13" t="s">
        <v>21</v>
      </c>
      <c r="B42" s="8"/>
      <c r="C42" s="23">
        <f>+C39/C31</f>
        <v>0.66680620788237699</v>
      </c>
      <c r="D42" s="23">
        <f t="shared" ref="D42:G42" si="5">+D39/D31</f>
        <v>0.63353234804737202</v>
      </c>
      <c r="E42" s="23">
        <f t="shared" si="5"/>
        <v>0.77894449902604967</v>
      </c>
      <c r="F42" s="23">
        <f t="shared" si="5"/>
        <v>0.68548567307032815</v>
      </c>
      <c r="G42" s="24">
        <f t="shared" si="5"/>
        <v>0.61700133895442189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Regneark</vt:lpstr>
      </vt:variant>
      <vt:variant>
        <vt:i4>3</vt:i4>
      </vt:variant>
    </vt:vector>
  </HeadingPairs>
  <TitlesOfParts>
    <vt:vector size="3" baseType="lpstr">
      <vt:lpstr>Ark1</vt:lpstr>
      <vt:lpstr>Ark2</vt:lpstr>
      <vt:lpstr>Ark3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Arne Fladby</dc:creator>
  <cp:lastModifiedBy>Arne Fladby</cp:lastModifiedBy>
  <dcterms:created xsi:type="dcterms:W3CDTF">2012-01-13T19:57:15Z</dcterms:created>
  <dcterms:modified xsi:type="dcterms:W3CDTF">2012-01-13T20:01:30Z</dcterms:modified>
  <cp:contentStatus>Endelig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MarkAsFinal">
    <vt:bool>true</vt:bool>
  </property>
</Properties>
</file>